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18150" windowHeight="1116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<sst xmlns="http://schemas.openxmlformats.org/spreadsheetml/2006/main" count="356" uniqueCount="248">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</sst>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3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9">
      <selection activeCell="B37" sqref="B37:N37"/>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09" zoomScaleNormal="109" zoomScalePageLayoutView="0" workbookViewId="0" topLeftCell="A1">
      <pane ySplit="2" topLeftCell="A96"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0.5</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0.8333333333333334</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227</v>
      </c>
      <c r="F20" s="32">
        <f>+VALUE(A36)</f>
        <v>1</v>
      </c>
    </row>
    <row r="21" spans="1:6" ht="24.75" customHeight="1">
      <c r="A21" s="101">
        <f>_xlfn.IFERROR((COUNTIF(C18:C20,"Da")+(COUNTIF(C18:C20,"Djelomično")/2))/((COUNTIF(C18:C20,"Da")+COUNTIF(C18:C20,"Ne")+COUNTIF(C18:C20,"Djelomično"))),"Nije primjenjivo")</f>
        <v>0.8333333333333334</v>
      </c>
      <c r="B21" s="102"/>
      <c r="C21" s="103"/>
      <c r="F21" s="32">
        <f>+VALUE(A51)</f>
        <v>0.8846153846153846</v>
      </c>
    </row>
    <row r="22" spans="1:6" ht="24.75" customHeight="1">
      <c r="A22" s="28" t="s">
        <v>147</v>
      </c>
      <c r="B22" s="105" t="s">
        <v>32</v>
      </c>
      <c r="C22" s="106"/>
      <c r="F22" s="32">
        <f>+VALUE(A57)</f>
        <v>0.875</v>
      </c>
    </row>
    <row r="23" spans="1:6" ht="30">
      <c r="A23" s="15" t="s">
        <v>34</v>
      </c>
      <c r="B23" s="10" t="s">
        <v>36</v>
      </c>
      <c r="C23" s="79" t="s">
        <v>5</v>
      </c>
      <c r="F23" s="32" t="e">
        <f>+VALUE(A65)</f>
        <v>#VALUE!</v>
      </c>
    </row>
    <row r="24" spans="1:6" ht="30">
      <c r="A24" s="15" t="s">
        <v>35</v>
      </c>
      <c r="B24" s="10" t="s">
        <v>37</v>
      </c>
      <c r="C24" s="79" t="s">
        <v>5</v>
      </c>
      <c r="F24" s="32">
        <f>+VALUE(A71)</f>
        <v>0.875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0.5</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6</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227</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0.8846153846153846</v>
      </c>
      <c r="B51" s="102"/>
      <c r="C51" s="103"/>
    </row>
    <row r="52" spans="1:3" ht="15">
      <c r="A52" s="29" t="s">
        <v>76</v>
      </c>
      <c r="B52" s="107" t="s">
        <v>77</v>
      </c>
      <c r="C52" s="108"/>
    </row>
    <row r="53" spans="1:3" ht="30">
      <c r="A53" s="15" t="s">
        <v>82</v>
      </c>
      <c r="B53" s="10" t="s">
        <v>243</v>
      </c>
      <c r="C53" s="79" t="s">
        <v>227</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0.875</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227</v>
      </c>
    </row>
    <row r="71" spans="1:3" ht="24.75" customHeight="1">
      <c r="A71" s="101">
        <f>_xlfn.IFERROR((COUNTIF(C67:C70,"Da")+(COUNTIF(C67:C70,"Djelomično")/2))/((COUNTIF(C67:C70,"Da")+COUNTIF(C67:C70,"Ne")+COUNTIF(C67:C70,"Djelomično"))),"Nije primjenjivo")</f>
        <v>0.875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0.5</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0.8607226107226108</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0.8333333333333334</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0.8846153846153846</v>
      </c>
      <c r="D9" s="81"/>
    </row>
    <row r="10" spans="1:4" s="34" customFormat="1" ht="39.75" customHeight="1">
      <c r="A10" s="45" t="s">
        <v>76</v>
      </c>
      <c r="B10" s="38" t="s">
        <v>189</v>
      </c>
      <c r="C10" s="40">
        <f>+Upitnik!A57</f>
        <v>0.875</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0.875</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0.8607226107226108</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7">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Ljiljana</cp:lastModifiedBy>
  <cp:lastPrinted>2019-12-05T14:42:35Z</cp:lastPrinted>
  <dcterms:created xsi:type="dcterms:W3CDTF">2012-05-21T15:07:27Z</dcterms:created>
  <dcterms:modified xsi:type="dcterms:W3CDTF">2023-08-02T12:19:53Z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